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0730" windowHeight="11520" activeTab="1"/>
  </bookViews>
  <sheets>
    <sheet name="greenfield calcs" sheetId="1" r:id="rId1"/>
    <sheet name="Summary table" sheetId="3" r:id="rId2"/>
  </sheets>
  <calcPr calcId="145621"/>
</workbook>
</file>

<file path=xl/calcChain.xml><?xml version="1.0" encoding="utf-8"?>
<calcChain xmlns="http://schemas.openxmlformats.org/spreadsheetml/2006/main">
  <c r="K11" i="1" l="1"/>
  <c r="K12" i="1" l="1"/>
  <c r="K13" i="1"/>
  <c r="K14" i="1" s="1"/>
  <c r="K17" i="1" s="1"/>
  <c r="C11" i="1"/>
  <c r="C13" i="1" l="1"/>
  <c r="C14" i="1" s="1"/>
  <c r="K25" i="1"/>
  <c r="K24" i="1"/>
  <c r="K26" i="1"/>
  <c r="C12" i="1"/>
  <c r="M24" i="1" l="1"/>
  <c r="D3" i="3"/>
  <c r="M25" i="1"/>
  <c r="D4" i="3"/>
  <c r="M26" i="1"/>
  <c r="D5" i="3"/>
  <c r="C25" i="1"/>
  <c r="C26" i="1"/>
  <c r="C24" i="1"/>
  <c r="E25" i="1" l="1"/>
  <c r="B4" i="3"/>
  <c r="E24" i="1"/>
  <c r="B3" i="3"/>
  <c r="E26" i="1"/>
  <c r="B5" i="3"/>
</calcChain>
</file>

<file path=xl/sharedStrings.xml><?xml version="1.0" encoding="utf-8"?>
<sst xmlns="http://schemas.openxmlformats.org/spreadsheetml/2006/main" count="66" uniqueCount="36">
  <si>
    <t>GREENFIELD RUNOFF CALCULATIONS</t>
  </si>
  <si>
    <t>Area (ha)</t>
  </si>
  <si>
    <t>SAAR (mm)</t>
  </si>
  <si>
    <t>m3/s</t>
  </si>
  <si>
    <t>Greenfield Qbar for 50 ha site</t>
  </si>
  <si>
    <t>Greenfield Qbar for 6.2 ha site</t>
  </si>
  <si>
    <t>IH 124 METHOD</t>
  </si>
  <si>
    <t>l/s</t>
  </si>
  <si>
    <t>SOIL type</t>
  </si>
  <si>
    <t>l/s/ha</t>
  </si>
  <si>
    <t>1 year factor</t>
  </si>
  <si>
    <t>30 year factor</t>
  </si>
  <si>
    <t>100 year factor</t>
  </si>
  <si>
    <t>Greemfield flow rates</t>
  </si>
  <si>
    <t>1 year</t>
  </si>
  <si>
    <t>30 year</t>
  </si>
  <si>
    <t>100 year</t>
  </si>
  <si>
    <t>FEH STATISTICAL METHOD</t>
  </si>
  <si>
    <t>SAAR6190 (mm)</t>
  </si>
  <si>
    <t>BFIHOST</t>
  </si>
  <si>
    <t>Qmed/Qbar conversion:</t>
  </si>
  <si>
    <t>Greenfield Qbar for 6.2 ha site:</t>
  </si>
  <si>
    <t>Greenfield Qmed for 50 ha site</t>
  </si>
  <si>
    <t>Hydrometric area</t>
  </si>
  <si>
    <t>FARL</t>
  </si>
  <si>
    <t>SOIL index</t>
  </si>
  <si>
    <t>Greenfield Qmed for 6.2 ha site</t>
  </si>
  <si>
    <t>RESULTS FOR A SANDY/GRAVEL SOIL</t>
  </si>
  <si>
    <t>IH124 Hand calc</t>
  </si>
  <si>
    <t>IH124 uksuds</t>
  </si>
  <si>
    <t>FEH Stats Hand calc</t>
  </si>
  <si>
    <t>FEH Stats uksuds</t>
  </si>
  <si>
    <t>ReFH2 Winter</t>
  </si>
  <si>
    <t>ReFH2 Summer</t>
  </si>
  <si>
    <t>RESULTS FOR A CLAY SOIL</t>
  </si>
  <si>
    <t>Greenfield flow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</si>
</sst>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 x14ac:knownFonts="1">
    <font>
      <sz val="10"/>
      <color theme="1"/>
      <name val="Arial"/>
      <family val="2"/>
    </font>
    <font>
      <sz val="10"/>
      <color rgb="FF3C3C3B"/>
      <name val="Arial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2" fontId="4" fillId="0" borderId="0" xfId="0" applyNumberFormat="1" applyFont="1"/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Fill="1"/>
    <xf numFmtId="0" fontId="0" fillId="0" borderId="0" xfId="0" applyFill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Greenfield Runoff</a:t>
            </a:r>
            <a:r>
              <a:rPr lang="en-GB" baseline="0"/>
              <a:t> Estimation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table'!$A$3</c:f>
              <c:strCache>
                <c:ptCount val="1"/>
                <c:pt idx="0">
                  <c:v>1 year</c:v>
                </c:pt>
              </c:strCache>
            </c:strRef>
          </c:tx>
          <c:invertIfNegative val="0"/>
          <c:cat>
            <c:strRef>
              <c:f>'Summary table'!$B$2:$G$2</c:f>
              <c:strCache>
                <c:ptCount val="6"/>
                <c:pt idx="0">
                  <c:v>IH124 Hand calc</c:v>
                </c:pt>
                <c:pt idx="1">
                  <c:v>IH124 uksuds</c:v>
                </c:pt>
                <c:pt idx="2">
                  <c:v>FEH Stats Hand calc</c:v>
                </c:pt>
                <c:pt idx="3">
                  <c:v>FEH Stats uksuds</c:v>
                </c:pt>
                <c:pt idx="4">
                  <c:v>ReFH2 Winter</c:v>
                </c:pt>
                <c:pt idx="5">
                  <c:v>ReFH2 Summer</c:v>
                </c:pt>
              </c:strCache>
            </c:strRef>
          </c:cat>
          <c:val>
            <c:numRef>
              <c:f>'Summary table'!$B$3:$G$3</c:f>
              <c:numCache>
                <c:formatCode>General</c:formatCode>
                <c:ptCount val="6"/>
                <c:pt idx="0" formatCode="0.00">
                  <c:v>0</c:v>
                </c:pt>
                <c:pt idx="2" formatCode="0.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table'!$A$4</c:f>
              <c:strCache>
                <c:ptCount val="1"/>
                <c:pt idx="0">
                  <c:v>30 year</c:v>
                </c:pt>
              </c:strCache>
            </c:strRef>
          </c:tx>
          <c:invertIfNegative val="0"/>
          <c:cat>
            <c:strRef>
              <c:f>'Summary table'!$B$2:$G$2</c:f>
              <c:strCache>
                <c:ptCount val="6"/>
                <c:pt idx="0">
                  <c:v>IH124 Hand calc</c:v>
                </c:pt>
                <c:pt idx="1">
                  <c:v>IH124 uksuds</c:v>
                </c:pt>
                <c:pt idx="2">
                  <c:v>FEH Stats Hand calc</c:v>
                </c:pt>
                <c:pt idx="3">
                  <c:v>FEH Stats uksuds</c:v>
                </c:pt>
                <c:pt idx="4">
                  <c:v>ReFH2 Winter</c:v>
                </c:pt>
                <c:pt idx="5">
                  <c:v>ReFH2 Summer</c:v>
                </c:pt>
              </c:strCache>
            </c:strRef>
          </c:cat>
          <c:val>
            <c:numRef>
              <c:f>'Summary table'!$B$4:$G$4</c:f>
              <c:numCache>
                <c:formatCode>General</c:formatCode>
                <c:ptCount val="6"/>
                <c:pt idx="0" formatCode="0.00">
                  <c:v>0</c:v>
                </c:pt>
                <c:pt idx="2" formatCode="0.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table'!$A$5</c:f>
              <c:strCache>
                <c:ptCount val="1"/>
                <c:pt idx="0">
                  <c:v>100 year</c:v>
                </c:pt>
              </c:strCache>
            </c:strRef>
          </c:tx>
          <c:invertIfNegative val="0"/>
          <c:cat>
            <c:strRef>
              <c:f>'Summary table'!$B$2:$G$2</c:f>
              <c:strCache>
                <c:ptCount val="6"/>
                <c:pt idx="0">
                  <c:v>IH124 Hand calc</c:v>
                </c:pt>
                <c:pt idx="1">
                  <c:v>IH124 uksuds</c:v>
                </c:pt>
                <c:pt idx="2">
                  <c:v>FEH Stats Hand calc</c:v>
                </c:pt>
                <c:pt idx="3">
                  <c:v>FEH Stats uksuds</c:v>
                </c:pt>
                <c:pt idx="4">
                  <c:v>ReFH2 Winter</c:v>
                </c:pt>
                <c:pt idx="5">
                  <c:v>ReFH2 Summer</c:v>
                </c:pt>
              </c:strCache>
            </c:strRef>
          </c:cat>
          <c:val>
            <c:numRef>
              <c:f>'Summary table'!$B$5:$G$5</c:f>
              <c:numCache>
                <c:formatCode>General</c:formatCode>
                <c:ptCount val="6"/>
                <c:pt idx="0" formatCode="0.00">
                  <c:v>0</c:v>
                </c:pt>
                <c:pt idx="2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09760"/>
        <c:axId val="235168896"/>
      </c:barChart>
      <c:catAx>
        <c:axId val="2355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Method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35168896"/>
        <c:crosses val="autoZero"/>
        <c:auto val="1"/>
        <c:lblAlgn val="ctr"/>
        <c:lblOffset val="100"/>
        <c:noMultiLvlLbl val="0"/>
      </c:catAx>
      <c:valAx>
        <c:axId val="235168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Discharge Rate (l/s)</a:t>
                </a:r>
              </a:p>
            </c:rich>
          </c:tx>
          <c:layout>
            <c:manualLayout>
              <c:xMode val="edge"/>
              <c:yMode val="edge"/>
              <c:x val="1.2987008560177059E-2"/>
              <c:y val="0.2643819661046524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35509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26</xdr:row>
      <xdr:rowOff>142875</xdr:rowOff>
    </xdr:from>
    <xdr:to>
      <xdr:col>6</xdr:col>
      <xdr:colOff>0</xdr:colOff>
      <xdr:row>29</xdr:row>
      <xdr:rowOff>19005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4676775"/>
          <a:ext cx="3990975" cy="361905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26</xdr:row>
      <xdr:rowOff>85725</xdr:rowOff>
    </xdr:from>
    <xdr:to>
      <xdr:col>14</xdr:col>
      <xdr:colOff>332742</xdr:colOff>
      <xdr:row>28</xdr:row>
      <xdr:rowOff>123780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4619625"/>
          <a:ext cx="5066667" cy="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6</xdr:row>
      <xdr:rowOff>9524</xdr:rowOff>
    </xdr:from>
    <xdr:to>
      <xdr:col>9</xdr:col>
      <xdr:colOff>257175</xdr:colOff>
      <xdr:row>27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zoomScaleNormal="100" workbookViewId="0">
      <selection activeCell="D21" sqref="D21"/>
    </sheetView>
  </sheetViews>
  <sheetFormatPr defaultRowHeight="12.75" x14ac:dyDescent="0.2"/>
  <cols>
    <col min="1" max="1" width="4.7109375" customWidth="1"/>
    <col min="2" max="2" width="28.28515625" customWidth="1"/>
    <col min="4" max="4" width="6.28515625" customWidth="1"/>
    <col min="6" max="6" width="7" customWidth="1"/>
    <col min="7" max="7" width="0" hidden="1" customWidth="1"/>
    <col min="8" max="8" width="6.42578125" customWidth="1"/>
    <col min="9" max="9" width="4.85546875" customWidth="1"/>
    <col min="10" max="10" width="26.85546875" bestFit="1" customWidth="1"/>
    <col min="11" max="11" width="10.5703125" bestFit="1" customWidth="1"/>
    <col min="14" max="14" width="13.140625" customWidth="1"/>
    <col min="15" max="15" width="14" customWidth="1"/>
    <col min="16" max="16" width="15.140625" customWidth="1"/>
    <col min="17" max="17" width="15.7109375" customWidth="1"/>
  </cols>
  <sheetData>
    <row r="1" spans="2:15" x14ac:dyDescent="0.2">
      <c r="B1" s="9" t="s">
        <v>0</v>
      </c>
    </row>
    <row r="3" spans="2:15" x14ac:dyDescent="0.2">
      <c r="B3" s="9" t="s">
        <v>6</v>
      </c>
      <c r="J3" s="9" t="s">
        <v>17</v>
      </c>
      <c r="M3" s="6"/>
    </row>
    <row r="4" spans="2:15" ht="13.5" thickBot="1" x14ac:dyDescent="0.25">
      <c r="M4" s="6"/>
    </row>
    <row r="5" spans="2:15" ht="13.5" thickBot="1" x14ac:dyDescent="0.25">
      <c r="B5" t="s">
        <v>1</v>
      </c>
      <c r="C5" s="16"/>
      <c r="J5" t="s">
        <v>1</v>
      </c>
      <c r="K5" s="16"/>
      <c r="M5" s="6"/>
    </row>
    <row r="6" spans="2:15" ht="13.5" thickBot="1" x14ac:dyDescent="0.25">
      <c r="B6" t="s">
        <v>8</v>
      </c>
      <c r="C6" s="16"/>
      <c r="J6" t="s">
        <v>19</v>
      </c>
      <c r="K6" s="16"/>
      <c r="M6" s="6"/>
    </row>
    <row r="7" spans="2:15" ht="13.5" thickBot="1" x14ac:dyDescent="0.25">
      <c r="B7" t="s">
        <v>25</v>
      </c>
      <c r="C7" s="16"/>
      <c r="J7" t="s">
        <v>18</v>
      </c>
      <c r="K7" s="16"/>
      <c r="M7" s="6"/>
    </row>
    <row r="8" spans="2:15" ht="13.5" thickBot="1" x14ac:dyDescent="0.25">
      <c r="B8" t="s">
        <v>2</v>
      </c>
      <c r="C8" s="16"/>
      <c r="J8" t="s">
        <v>23</v>
      </c>
      <c r="K8" s="16"/>
      <c r="M8" s="6"/>
    </row>
    <row r="9" spans="2:15" ht="13.5" thickBot="1" x14ac:dyDescent="0.25">
      <c r="B9" t="s">
        <v>23</v>
      </c>
      <c r="C9" s="16"/>
      <c r="J9" t="s">
        <v>24</v>
      </c>
      <c r="K9" s="16"/>
      <c r="M9" s="6"/>
    </row>
    <row r="10" spans="2:15" x14ac:dyDescent="0.2">
      <c r="M10" s="6"/>
    </row>
    <row r="11" spans="2:15" x14ac:dyDescent="0.2">
      <c r="B11" t="s">
        <v>4</v>
      </c>
      <c r="C11" s="2">
        <f>0.00108*((50*0.01)^0.89)*(C8^1.17)*(C7^2.17)</f>
        <v>0</v>
      </c>
      <c r="D11" t="s">
        <v>3</v>
      </c>
      <c r="J11" t="s">
        <v>22</v>
      </c>
      <c r="K11" s="2" t="e">
        <f>8.3062*((50*0.01)^0.851)*(0.1536^(1000/K7)*(0.046^(K6^2)))</f>
        <v>#DIV/0!</v>
      </c>
      <c r="L11" t="s">
        <v>3</v>
      </c>
    </row>
    <row r="12" spans="2:15" x14ac:dyDescent="0.2">
      <c r="C12" s="1">
        <f>C11*1000/50</f>
        <v>0</v>
      </c>
      <c r="D12" t="s">
        <v>9</v>
      </c>
      <c r="K12" s="1" t="e">
        <f>K11*1000/50</f>
        <v>#DIV/0!</v>
      </c>
      <c r="L12" t="s">
        <v>9</v>
      </c>
      <c r="M12" s="8"/>
    </row>
    <row r="13" spans="2:15" x14ac:dyDescent="0.2">
      <c r="B13" t="s">
        <v>5</v>
      </c>
      <c r="C13" s="2">
        <f>C11*(C5/50)</f>
        <v>0</v>
      </c>
      <c r="D13" t="s">
        <v>3</v>
      </c>
      <c r="H13" s="5"/>
      <c r="J13" t="s">
        <v>26</v>
      </c>
      <c r="K13" s="2" t="e">
        <f>K11*(K5/50)</f>
        <v>#DIV/0!</v>
      </c>
      <c r="L13" t="s">
        <v>3</v>
      </c>
      <c r="M13" s="7"/>
    </row>
    <row r="14" spans="2:15" x14ac:dyDescent="0.2">
      <c r="C14" s="1">
        <f>C13*1000</f>
        <v>0</v>
      </c>
      <c r="D14" t="s">
        <v>7</v>
      </c>
      <c r="H14" s="5"/>
      <c r="K14" s="1" t="e">
        <f>K13*1000</f>
        <v>#DIV/0!</v>
      </c>
      <c r="L14" t="s">
        <v>7</v>
      </c>
      <c r="M14" s="1"/>
    </row>
    <row r="15" spans="2:15" ht="13.5" thickBot="1" x14ac:dyDescent="0.25">
      <c r="M15" s="6"/>
      <c r="O15" s="5"/>
    </row>
    <row r="16" spans="2:15" ht="13.5" thickBot="1" x14ac:dyDescent="0.25">
      <c r="J16" t="s">
        <v>20</v>
      </c>
      <c r="K16" s="16"/>
      <c r="M16" s="6"/>
      <c r="N16" s="5"/>
      <c r="O16" s="5"/>
    </row>
    <row r="17" spans="2:20" x14ac:dyDescent="0.2">
      <c r="J17" t="s">
        <v>21</v>
      </c>
      <c r="K17" s="1" t="e">
        <f>K14*K16</f>
        <v>#DIV/0!</v>
      </c>
      <c r="M17" s="8"/>
      <c r="N17" s="5"/>
    </row>
    <row r="18" spans="2:20" ht="13.5" thickBot="1" x14ac:dyDescent="0.25"/>
    <row r="19" spans="2:20" ht="13.5" thickBot="1" x14ac:dyDescent="0.25">
      <c r="B19" s="3" t="s">
        <v>10</v>
      </c>
      <c r="C19" s="16"/>
      <c r="J19" s="3" t="s">
        <v>10</v>
      </c>
      <c r="K19" s="16"/>
    </row>
    <row r="20" spans="2:20" ht="13.5" thickBot="1" x14ac:dyDescent="0.25">
      <c r="B20" s="3" t="s">
        <v>11</v>
      </c>
      <c r="C20" s="16"/>
      <c r="J20" s="3" t="s">
        <v>11</v>
      </c>
      <c r="K20" s="16"/>
    </row>
    <row r="21" spans="2:20" ht="13.5" thickBot="1" x14ac:dyDescent="0.25">
      <c r="B21" s="3" t="s">
        <v>12</v>
      </c>
      <c r="C21" s="16"/>
      <c r="J21" s="3" t="s">
        <v>12</v>
      </c>
      <c r="K21" s="16"/>
    </row>
    <row r="22" spans="2:20" x14ac:dyDescent="0.2">
      <c r="B22" s="4"/>
      <c r="J22" s="4"/>
      <c r="Q22" s="3"/>
    </row>
    <row r="23" spans="2:20" x14ac:dyDescent="0.2">
      <c r="B23" s="3" t="s">
        <v>35</v>
      </c>
      <c r="J23" s="3" t="s">
        <v>13</v>
      </c>
      <c r="Q23" s="3"/>
    </row>
    <row r="24" spans="2:20" x14ac:dyDescent="0.2">
      <c r="B24" s="3" t="s">
        <v>14</v>
      </c>
      <c r="C24" s="1">
        <f>C14*C19</f>
        <v>0</v>
      </c>
      <c r="D24" t="s">
        <v>7</v>
      </c>
      <c r="E24" s="1" t="e">
        <f>C24/C5</f>
        <v>#DIV/0!</v>
      </c>
      <c r="F24" t="s">
        <v>9</v>
      </c>
      <c r="J24" s="3" t="s">
        <v>14</v>
      </c>
      <c r="K24" s="1" t="e">
        <f>K17*K19</f>
        <v>#DIV/0!</v>
      </c>
      <c r="L24" t="s">
        <v>7</v>
      </c>
      <c r="M24" s="1" t="e">
        <f>K24/K5</f>
        <v>#DIV/0!</v>
      </c>
      <c r="N24" t="s">
        <v>9</v>
      </c>
      <c r="Q24" s="3"/>
      <c r="R24" s="1"/>
      <c r="T24" s="1"/>
    </row>
    <row r="25" spans="2:20" x14ac:dyDescent="0.2">
      <c r="B25" s="3" t="s">
        <v>15</v>
      </c>
      <c r="C25" s="1">
        <f>C20*C14</f>
        <v>0</v>
      </c>
      <c r="D25" t="s">
        <v>7</v>
      </c>
      <c r="E25" s="1" t="e">
        <f>C25/C5</f>
        <v>#DIV/0!</v>
      </c>
      <c r="F25" t="s">
        <v>9</v>
      </c>
      <c r="J25" s="3" t="s">
        <v>15</v>
      </c>
      <c r="K25" s="1" t="e">
        <f>K20*K17</f>
        <v>#DIV/0!</v>
      </c>
      <c r="L25" t="s">
        <v>7</v>
      </c>
      <c r="M25" s="1" t="e">
        <f>K25/K5</f>
        <v>#DIV/0!</v>
      </c>
      <c r="N25" t="s">
        <v>9</v>
      </c>
      <c r="Q25" s="3"/>
      <c r="R25" s="1"/>
      <c r="T25" s="1"/>
    </row>
    <row r="26" spans="2:20" x14ac:dyDescent="0.2">
      <c r="B26" s="3" t="s">
        <v>16</v>
      </c>
      <c r="C26" s="1">
        <f>C21*C14</f>
        <v>0</v>
      </c>
      <c r="D26" t="s">
        <v>7</v>
      </c>
      <c r="E26" s="1" t="e">
        <f>C26/C5</f>
        <v>#DIV/0!</v>
      </c>
      <c r="F26" t="s">
        <v>9</v>
      </c>
      <c r="J26" s="3" t="s">
        <v>16</v>
      </c>
      <c r="K26" s="1" t="e">
        <f>K21*K17</f>
        <v>#DIV/0!</v>
      </c>
      <c r="L26" t="s">
        <v>7</v>
      </c>
      <c r="M26" s="1" t="e">
        <f>K26/K5</f>
        <v>#DIV/0!</v>
      </c>
      <c r="N26" t="s">
        <v>9</v>
      </c>
      <c r="R26" s="1"/>
      <c r="T26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L5" sqref="L5"/>
    </sheetView>
  </sheetViews>
  <sheetFormatPr defaultRowHeight="12.75" x14ac:dyDescent="0.2"/>
  <cols>
    <col min="2" max="2" width="9.5703125" customWidth="1"/>
    <col min="3" max="3" width="10.42578125" customWidth="1"/>
    <col min="4" max="4" width="10.28515625" customWidth="1"/>
    <col min="5" max="5" width="10.7109375" customWidth="1"/>
    <col min="6" max="6" width="8.140625" customWidth="1"/>
    <col min="7" max="7" width="8.7109375" customWidth="1"/>
    <col min="8" max="8" width="9.28515625" customWidth="1"/>
    <col min="9" max="9" width="10.5703125" customWidth="1"/>
  </cols>
  <sheetData>
    <row r="1" spans="1:9" x14ac:dyDescent="0.2">
      <c r="A1" s="9" t="s">
        <v>27</v>
      </c>
      <c r="H1" s="11" t="s">
        <v>34</v>
      </c>
      <c r="I1" s="12"/>
    </row>
    <row r="2" spans="1:9" s="10" customFormat="1" ht="26.25" thickBot="1" x14ac:dyDescent="0.25">
      <c r="A2" s="13"/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7" t="s">
        <v>29</v>
      </c>
      <c r="I2" s="17" t="s">
        <v>31</v>
      </c>
    </row>
    <row r="3" spans="1:9" ht="13.5" thickBot="1" x14ac:dyDescent="0.25">
      <c r="A3" s="14" t="s">
        <v>14</v>
      </c>
      <c r="B3" s="15">
        <f>'greenfield calcs'!C24</f>
        <v>0</v>
      </c>
      <c r="C3" s="16"/>
      <c r="D3" s="15" t="e">
        <f>'greenfield calcs'!K24</f>
        <v>#DIV/0!</v>
      </c>
      <c r="E3" s="16"/>
      <c r="F3" s="16"/>
      <c r="G3" s="16"/>
      <c r="H3" s="16"/>
      <c r="I3" s="16"/>
    </row>
    <row r="4" spans="1:9" ht="13.5" thickBot="1" x14ac:dyDescent="0.25">
      <c r="A4" s="14" t="s">
        <v>15</v>
      </c>
      <c r="B4" s="15">
        <f>'greenfield calcs'!C25</f>
        <v>0</v>
      </c>
      <c r="C4" s="16"/>
      <c r="D4" s="15" t="e">
        <f>'greenfield calcs'!K25</f>
        <v>#DIV/0!</v>
      </c>
      <c r="E4" s="16"/>
      <c r="F4" s="16"/>
      <c r="G4" s="16"/>
      <c r="H4" s="16"/>
      <c r="I4" s="16"/>
    </row>
    <row r="5" spans="1:9" ht="13.5" thickBot="1" x14ac:dyDescent="0.25">
      <c r="A5" s="14" t="s">
        <v>16</v>
      </c>
      <c r="B5" s="15">
        <f>'greenfield calcs'!C26</f>
        <v>0</v>
      </c>
      <c r="C5" s="16"/>
      <c r="D5" s="15" t="e">
        <f>'greenfield calcs'!K26</f>
        <v>#DIV/0!</v>
      </c>
      <c r="E5" s="16"/>
      <c r="F5" s="16"/>
      <c r="G5" s="16"/>
      <c r="H5" s="16"/>
      <c r="I5" s="16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greenfield calcs</vt:lpstr>
      <vt:lpstr>Summary table</vt:lpstr>
    </vt:vector>
  </TitlesOfParts>
  <Company>HR Wallingford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</dc:creator>
  <cp:lastModifiedBy>Helen Udale-Clarke</cp:lastModifiedBy>
  <dcterms:created xsi:type="dcterms:W3CDTF">2013-01-03T14:39:20Z</dcterms:created>
  <dcterms:modified xsi:type="dcterms:W3CDTF">2017-12-19T17:19:33Z</dcterms:modified>
</cp:coreProperties>
</file>